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bvpireland-my.sharepoint.com/personal/andrew_bvp_ie/Documents/"/>
    </mc:Choice>
  </mc:AlternateContent>
  <xr:revisionPtr revIDLastSave="0" documentId="8_{0828EDF3-D28D-429F-B562-AD32BF7B96DE}" xr6:coauthVersionLast="47" xr6:coauthVersionMax="47" xr10:uidLastSave="{00000000-0000-0000-0000-000000000000}"/>
  <bookViews>
    <workbookView xWindow="-110" yWindow="-110" windowWidth="19420" windowHeight="11500" xr2:uid="{0B9A0CEB-F70E-42F0-927D-D82F38362F41}"/>
  </bookViews>
  <sheets>
    <sheet name="Sheet1" sheetId="1" r:id="rId1"/>
  </sheet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2" i="1" l="1" a="1"/>
  <c r="E22" i="1" s="1"/>
  <c r="E9" i="1"/>
  <c r="G19" i="1"/>
  <c r="E19" i="1"/>
  <c r="E26" i="1"/>
  <c r="G26" i="1"/>
  <c r="E17" i="1" l="1"/>
  <c r="E20" i="1" s="1"/>
  <c r="G17" i="1"/>
  <c r="G21" i="1" s="1"/>
  <c r="E21" i="1" l="1"/>
  <c r="G22" i="1" a="1"/>
  <c r="G22" i="1" s="1"/>
  <c r="G20" i="1"/>
  <c r="E23" i="1" l="1"/>
  <c r="E27" i="1" s="1"/>
  <c r="G23" i="1"/>
  <c r="G27" i="1" s="1"/>
  <c r="E30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<sst xmlns="http://schemas.openxmlformats.org/spreadsheetml/2006/main" count="37" uniqueCount="32">
  <si>
    <t>Single, widowed or surviviving single partner without qualifying children</t>
  </si>
  <si>
    <t>Single, widowed or surviviving single partner qualifying, Single Person Child Carer</t>
  </si>
  <si>
    <t>Married or in a Civil partnership (one party with income)</t>
  </si>
  <si>
    <t>Married or in a Civil partnership (both parties with income)</t>
  </si>
  <si>
    <t>Pension Contribution</t>
  </si>
  <si>
    <t>Year of Tax Claim</t>
  </si>
  <si>
    <t xml:space="preserve">Self-Employed </t>
  </si>
  <si>
    <t>Zero</t>
  </si>
  <si>
    <t>No</t>
  </si>
  <si>
    <t>Calculator Inputs</t>
  </si>
  <si>
    <t>Calculator Outputs</t>
  </si>
  <si>
    <t>Taxable Pay</t>
  </si>
  <si>
    <t>Income Portion of 20%</t>
  </si>
  <si>
    <t>Income Portion of 40%</t>
  </si>
  <si>
    <t>Gross Taxable Pay</t>
  </si>
  <si>
    <t>&lt;- Insert Here</t>
  </si>
  <si>
    <t>Threshold</t>
  </si>
  <si>
    <t xml:space="preserve">Description </t>
  </si>
  <si>
    <t>Less:</t>
  </si>
  <si>
    <t>Tax Credits</t>
  </si>
  <si>
    <t>Net Tay Payable</t>
  </si>
  <si>
    <t>With EIIS</t>
  </si>
  <si>
    <t>Without EIIS</t>
  </si>
  <si>
    <t>Other Assumptions</t>
  </si>
  <si>
    <t>Tax Savings through EII Investment</t>
  </si>
  <si>
    <t>EII Investment Amount</t>
  </si>
  <si>
    <t>Gross Pay (excl pension)</t>
  </si>
  <si>
    <t>Disclaimer: This calcualtor is for general information purposes only. Professional advice should be taken regarding your specific circumstances.</t>
  </si>
  <si>
    <r>
      <t xml:space="preserve">Marital Status </t>
    </r>
    <r>
      <rPr>
        <b/>
        <sz val="11"/>
        <color rgb="FFFF0000"/>
        <rFont val="Calibri"/>
        <family val="2"/>
        <scheme val="minor"/>
      </rPr>
      <t>(select from drop-down list)</t>
    </r>
  </si>
  <si>
    <t>2024 Tax Bands</t>
  </si>
  <si>
    <t>BVP Investments 2024 EII Tax Calculator</t>
  </si>
  <si>
    <t>Tax Credit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</si>
</sst>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€&quot;* #,##0.00_-;\-&quot;€&quot;* #,##0.00_-;_-&quot;€&quot;* &quot;-&quot;??_-;_-@_-"/>
    <numFmt numFmtId="43" formatCode="_-* #,##0.00_-;\-* #,##0.00_-;_-* &quot;-&quot;??_-;_-@_-"/>
    <numFmt numFmtId="164" formatCode="_-[$€-1809]* #,##0.00_-;\-[$€-1809]* #,##0.00_-;_-[$€-1809]* &quot;-&quot;??_-;_-@_-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20"/>
      <color theme="4" tint="-0.499984740745262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5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39">
    <xf numFmtId="0" fontId="0" fillId="0" borderId="0" xfId="0"/>
    <xf numFmtId="0" fontId="2" fillId="0" borderId="0" xfId="0" applyFont="1" applyAlignment="1">
      <alignment horizontal="center"/>
    </xf>
    <xf numFmtId="44" fontId="0" fillId="0" borderId="0" xfId="1" applyFont="1"/>
    <xf numFmtId="0" fontId="0" fillId="0" borderId="1" xfId="0" applyBorder="1"/>
    <xf numFmtId="164" fontId="0" fillId="0" borderId="0" xfId="1" applyNumberFormat="1" applyFont="1"/>
    <xf numFmtId="44" fontId="0" fillId="0" borderId="0" xfId="1" applyFont="1" applyBorder="1"/>
    <xf numFmtId="0" fontId="3" fillId="0" borderId="0" xfId="0" applyFont="1" applyAlignment="1">
      <alignment horizontal="center"/>
    </xf>
    <xf numFmtId="0" fontId="5" fillId="0" borderId="0" xfId="0" applyFont="1"/>
    <xf numFmtId="0" fontId="4" fillId="0" borderId="0" xfId="0" applyFont="1"/>
    <xf numFmtId="0" fontId="5" fillId="0" borderId="2" xfId="0" applyFont="1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2" fillId="0" borderId="6" xfId="0" applyFont="1" applyBorder="1" applyAlignment="1">
      <alignment horizontal="center"/>
    </xf>
    <xf numFmtId="0" fontId="2" fillId="0" borderId="5" xfId="0" applyFont="1" applyBorder="1"/>
    <xf numFmtId="0" fontId="2" fillId="0" borderId="0" xfId="0" applyFont="1"/>
    <xf numFmtId="44" fontId="2" fillId="0" borderId="0" xfId="1" applyFont="1" applyBorder="1" applyAlignment="1"/>
    <xf numFmtId="44" fontId="2" fillId="0" borderId="6" xfId="0" applyNumberFormat="1" applyFont="1" applyBorder="1"/>
    <xf numFmtId="44" fontId="0" fillId="0" borderId="6" xfId="1" applyFont="1" applyBorder="1"/>
    <xf numFmtId="44" fontId="2" fillId="0" borderId="0" xfId="0" applyNumberFormat="1" applyFont="1"/>
    <xf numFmtId="0" fontId="0" fillId="0" borderId="0" xfId="0" applyAlignment="1">
      <alignment horizontal="left" vertical="center"/>
    </xf>
    <xf numFmtId="0" fontId="7" fillId="0" borderId="0" xfId="0" applyFont="1"/>
    <xf numFmtId="44" fontId="6" fillId="2" borderId="1" xfId="0" applyNumberFormat="1" applyFont="1" applyFill="1" applyBorder="1" applyAlignment="1">
      <alignment vertical="center"/>
    </xf>
    <xf numFmtId="0" fontId="0" fillId="2" borderId="1" xfId="0" applyFill="1" applyBorder="1"/>
    <xf numFmtId="0" fontId="0" fillId="2" borderId="8" xfId="0" applyFill="1" applyBorder="1"/>
    <xf numFmtId="0" fontId="2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44" fontId="0" fillId="0" borderId="0" xfId="0" applyNumberFormat="1"/>
    <xf numFmtId="43" fontId="0" fillId="0" borderId="0" xfId="2" applyFont="1"/>
    <xf numFmtId="0" fontId="0" fillId="0" borderId="0" xfId="0" applyAlignment="1">
      <alignment wrapText="1"/>
    </xf>
    <xf numFmtId="0" fontId="6" fillId="2" borderId="7" xfId="0" applyFont="1" applyFill="1" applyBorder="1" applyAlignment="1">
      <alignment horizontal="left" vertical="top" wrapText="1"/>
    </xf>
    <xf numFmtId="0" fontId="6" fillId="2" borderId="1" xfId="0" applyFont="1" applyFill="1" applyBorder="1" applyAlignment="1">
      <alignment horizontal="left" vertical="top" wrapText="1"/>
    </xf>
    <xf numFmtId="0" fontId="8" fillId="0" borderId="0" xfId="0" applyFont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7" xfId="0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3" fillId="0" borderId="0" xfId="0" applyFont="1" applyAlignment="1">
      <alignment horizontal="center"/>
    </xf>
  </cellXfs>
  <cellStyles count="3">
    <cellStyle name="Comma" xfId="2" builtinId="3"/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381000</xdr:colOff>
      <xdr:row>3</xdr:row>
      <xdr:rowOff>41602</xdr:rowOff>
    </xdr:from>
    <xdr:to>
      <xdr:col>8</xdr:col>
      <xdr:colOff>397172</xdr:colOff>
      <xdr:row>3</xdr:row>
      <xdr:rowOff>283166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899F4EF-3685-4AF4-99E0-576E2FC9DE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085417" y="581352"/>
          <a:ext cx="831088" cy="23584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28A05A-60B9-400A-B785-E9B4B94966E5}">
  <dimension ref="A4:M33"/>
  <sheetViews>
    <sheetView showGridLines="0" tabSelected="1" zoomScale="90" zoomScaleNormal="90" workbookViewId="0">
      <selection activeCell="E23" sqref="E23"/>
    </sheetView>
  </sheetViews>
  <sheetFormatPr defaultRowHeight="14.5" x14ac:dyDescent="0.35"/>
  <cols>
    <col min="2" max="2" width="11" customWidth="1"/>
    <col min="5" max="5" width="17.453125" customWidth="1"/>
    <col min="6" max="6" width="10.90625" customWidth="1"/>
    <col min="7" max="7" width="17.08984375" customWidth="1"/>
    <col min="8" max="9" width="11.81640625" bestFit="1" customWidth="1"/>
    <col min="11" max="11" width="51.90625" hidden="1" customWidth="1"/>
    <col min="12" max="12" width="22" hidden="1" customWidth="1"/>
    <col min="13" max="13" width="13.6328125" hidden="1" customWidth="1"/>
  </cols>
  <sheetData>
    <row r="4" spans="1:13" ht="26" x14ac:dyDescent="0.6">
      <c r="A4" s="38" t="s">
        <v>30</v>
      </c>
      <c r="B4" s="38"/>
      <c r="C4" s="38"/>
      <c r="D4" s="38"/>
      <c r="E4" s="38"/>
      <c r="F4" s="38"/>
      <c r="G4" s="38"/>
      <c r="H4" s="38"/>
    </row>
    <row r="5" spans="1:13" ht="26" x14ac:dyDescent="0.6">
      <c r="A5" s="6"/>
      <c r="B5" s="6"/>
      <c r="C5" s="6"/>
      <c r="D5" s="6"/>
      <c r="E5" s="6"/>
      <c r="F5" s="6"/>
      <c r="G5" s="6"/>
    </row>
    <row r="6" spans="1:13" ht="19.5" x14ac:dyDescent="0.45">
      <c r="B6" s="9" t="s">
        <v>9</v>
      </c>
      <c r="C6" s="10"/>
      <c r="D6" s="10"/>
      <c r="E6" s="10"/>
      <c r="F6" s="10"/>
      <c r="G6" s="11"/>
      <c r="K6" s="7" t="s">
        <v>29</v>
      </c>
      <c r="L6" s="8"/>
    </row>
    <row r="7" spans="1:13" x14ac:dyDescent="0.35">
      <c r="B7" s="12" t="s">
        <v>26</v>
      </c>
      <c r="E7" s="5">
        <v>75000</v>
      </c>
      <c r="F7" s="22" t="s">
        <v>15</v>
      </c>
      <c r="G7" s="13"/>
      <c r="K7" s="1" t="s">
        <v>17</v>
      </c>
      <c r="L7" s="1" t="s">
        <v>31</v>
      </c>
      <c r="M7" s="1" t="s">
        <v>16</v>
      </c>
    </row>
    <row r="8" spans="1:13" ht="29" x14ac:dyDescent="0.35">
      <c r="B8" s="12" t="s">
        <v>25</v>
      </c>
      <c r="E8" s="5">
        <v>30000</v>
      </c>
      <c r="F8" s="22" t="s">
        <v>15</v>
      </c>
      <c r="G8" s="13"/>
      <c r="H8" s="28"/>
      <c r="K8" s="30" t="s">
        <v>0</v>
      </c>
      <c r="L8" s="2">
        <v>3750</v>
      </c>
      <c r="M8" s="2">
        <v>42000</v>
      </c>
    </row>
    <row r="9" spans="1:13" ht="29" x14ac:dyDescent="0.35">
      <c r="B9" s="12" t="s">
        <v>19</v>
      </c>
      <c r="E9" s="5">
        <f>VLOOKUP(E10,K8:M11,2,0)</f>
        <v>3750</v>
      </c>
      <c r="F9" s="22"/>
      <c r="G9" s="13"/>
      <c r="K9" s="30" t="s">
        <v>1</v>
      </c>
      <c r="L9" s="2">
        <v>5500</v>
      </c>
      <c r="M9" s="2">
        <v>46000</v>
      </c>
    </row>
    <row r="10" spans="1:13" ht="39" customHeight="1" x14ac:dyDescent="0.35">
      <c r="B10" s="36" t="s">
        <v>28</v>
      </c>
      <c r="C10" s="37"/>
      <c r="D10" s="3"/>
      <c r="E10" s="34" t="s">
        <v>0</v>
      </c>
      <c r="F10" s="34"/>
      <c r="G10" s="35"/>
      <c r="K10" s="30" t="s">
        <v>2</v>
      </c>
      <c r="L10" s="2">
        <v>5625</v>
      </c>
      <c r="M10" s="2">
        <v>51000</v>
      </c>
    </row>
    <row r="11" spans="1:13" x14ac:dyDescent="0.35">
      <c r="K11" s="30" t="s">
        <v>3</v>
      </c>
      <c r="L11" s="2">
        <v>7500</v>
      </c>
      <c r="M11" s="2">
        <v>84000</v>
      </c>
    </row>
    <row r="14" spans="1:13" ht="19.5" x14ac:dyDescent="0.45">
      <c r="B14" s="9" t="s">
        <v>10</v>
      </c>
      <c r="C14" s="10"/>
      <c r="D14" s="10"/>
      <c r="E14" s="10"/>
      <c r="F14" s="10"/>
      <c r="G14" s="11"/>
      <c r="K14" s="7" t="s">
        <v>23</v>
      </c>
      <c r="L14" s="7"/>
    </row>
    <row r="15" spans="1:13" x14ac:dyDescent="0.35">
      <c r="B15" s="12"/>
      <c r="E15" s="1" t="s">
        <v>21</v>
      </c>
      <c r="F15" s="1"/>
      <c r="G15" s="14" t="s">
        <v>22</v>
      </c>
      <c r="K15" s="21" t="s">
        <v>4</v>
      </c>
      <c r="L15" s="1" t="s">
        <v>7</v>
      </c>
    </row>
    <row r="16" spans="1:13" x14ac:dyDescent="0.35">
      <c r="B16" s="12"/>
      <c r="G16" s="13"/>
      <c r="K16" s="21" t="s">
        <v>5</v>
      </c>
      <c r="L16" s="1">
        <v>2024</v>
      </c>
    </row>
    <row r="17" spans="2:12" x14ac:dyDescent="0.35">
      <c r="B17" s="15" t="s">
        <v>11</v>
      </c>
      <c r="C17" s="16"/>
      <c r="D17" s="16"/>
      <c r="E17" s="17">
        <f>E7-(E8*35/40)</f>
        <v>48750</v>
      </c>
      <c r="G17" s="18">
        <f>E7</f>
        <v>75000</v>
      </c>
      <c r="K17" s="21" t="s">
        <v>6</v>
      </c>
      <c r="L17" s="1" t="s">
        <v>8</v>
      </c>
    </row>
    <row r="18" spans="2:12" x14ac:dyDescent="0.35">
      <c r="B18" s="12"/>
      <c r="G18" s="13"/>
    </row>
    <row r="19" spans="2:12" hidden="1" x14ac:dyDescent="0.35">
      <c r="B19" s="12" t="s">
        <v>12</v>
      </c>
      <c r="E19" s="5">
        <f>VLOOKUP(E10,K8:M11,3,0)</f>
        <v>42000</v>
      </c>
      <c r="G19" s="19">
        <f>VLOOKUP(E10,K8:M11,3,0)</f>
        <v>42000</v>
      </c>
      <c r="I19" s="28"/>
    </row>
    <row r="20" spans="2:12" x14ac:dyDescent="0.35">
      <c r="B20" s="12" t="s">
        <v>12</v>
      </c>
      <c r="E20" s="5">
        <f>_xlfn.IFS(E19&gt;E17,E17*0.2,E19&lt;E17,E19*0.2)</f>
        <v>8400</v>
      </c>
      <c r="G20" s="19">
        <f>_xlfn.IFS(G19&gt;G17,G17*0.2,G19&lt;G17,G19*0.2)</f>
        <v>8400</v>
      </c>
      <c r="I20" s="28"/>
    </row>
    <row r="21" spans="2:12" hidden="1" x14ac:dyDescent="0.35">
      <c r="B21" s="12" t="s">
        <v>13</v>
      </c>
      <c r="E21" s="5">
        <f>_xlfn.IFS(E10=K8,((E17-M8)*0.4),E10=K9,((E17-M9)*0.4),E10=K10,((E17-M10)*0.4),E10=K11,((E17-M11)*0.4))</f>
        <v>2700</v>
      </c>
      <c r="G21" s="19">
        <f>_xlfn.IFS(E10=K8,((G17-M8)*0.4),E10=K9,((G17-M9)*0.4),E10=K10,((G17-M10)*0.4),E10=K11,((G17-M11)*0.4))</f>
        <v>13200</v>
      </c>
    </row>
    <row r="22" spans="2:12" x14ac:dyDescent="0.35">
      <c r="B22" s="12" t="s">
        <v>13</v>
      </c>
      <c r="E22" s="29" cm="1">
        <f t="array" ref="E22">_xlfn.IFS(E21&lt;0,0,E10=K8,((E17-M8)*0.4),E10=K9,((E17-M9)*0.4),E10=K10,((E17-M10)*0.4),E10=K11,((E17-M11)*0.4))</f>
        <v>2700</v>
      </c>
      <c r="G22" s="19" cm="1">
        <f t="array" ref="G22">_xlfn.IFS(G21&lt;0,0,E10=K8,((G17-M8)*0.4),E10=K9,((G17-M9)*0.4),E10=K10,((G17-M10)*0.4),E10=K11,((G17-M11)*0.4))</f>
        <v>13200</v>
      </c>
    </row>
    <row r="23" spans="2:12" x14ac:dyDescent="0.35">
      <c r="B23" s="15" t="s">
        <v>14</v>
      </c>
      <c r="C23" s="16"/>
      <c r="D23" s="16"/>
      <c r="E23" s="20">
        <f>E22+E20</f>
        <v>11100</v>
      </c>
      <c r="G23" s="18">
        <f>G22+G20</f>
        <v>21600</v>
      </c>
    </row>
    <row r="24" spans="2:12" x14ac:dyDescent="0.35">
      <c r="B24" s="12"/>
      <c r="G24" s="13"/>
      <c r="K24" s="26"/>
    </row>
    <row r="25" spans="2:12" x14ac:dyDescent="0.35">
      <c r="B25" s="12" t="s">
        <v>18</v>
      </c>
      <c r="G25" s="13"/>
      <c r="K25" s="26"/>
    </row>
    <row r="26" spans="2:12" x14ac:dyDescent="0.35">
      <c r="B26" s="12" t="s">
        <v>19</v>
      </c>
      <c r="E26" s="5">
        <f>VLOOKUP(E10,K8:L11,2,0)</f>
        <v>3750</v>
      </c>
      <c r="G26" s="19">
        <f>VLOOKUP(E10,K8:L11,2,0)</f>
        <v>3750</v>
      </c>
      <c r="H26" s="4"/>
      <c r="I26" s="29"/>
      <c r="K26" s="27"/>
    </row>
    <row r="27" spans="2:12" x14ac:dyDescent="0.35">
      <c r="B27" s="15" t="s">
        <v>20</v>
      </c>
      <c r="C27" s="16"/>
      <c r="D27" s="16"/>
      <c r="E27" s="20">
        <f>E23-E26</f>
        <v>7350</v>
      </c>
      <c r="G27" s="18">
        <f>G23-G26</f>
        <v>17850</v>
      </c>
      <c r="K27" s="27"/>
    </row>
    <row r="28" spans="2:12" x14ac:dyDescent="0.35">
      <c r="B28" s="12"/>
      <c r="G28" s="13"/>
      <c r="K28" s="27"/>
      <c r="L28" s="27"/>
    </row>
    <row r="29" spans="2:12" x14ac:dyDescent="0.35">
      <c r="B29" s="12"/>
      <c r="G29" s="13"/>
    </row>
    <row r="30" spans="2:12" ht="15.5" x14ac:dyDescent="0.35">
      <c r="B30" s="31" t="s">
        <v>24</v>
      </c>
      <c r="C30" s="32"/>
      <c r="D30" s="32"/>
      <c r="E30" s="23">
        <f>G27-E27</f>
        <v>10500</v>
      </c>
      <c r="F30" s="24"/>
      <c r="G30" s="25"/>
      <c r="I30" s="28"/>
    </row>
    <row r="32" spans="2:12" x14ac:dyDescent="0.35">
      <c r="E32" s="28"/>
    </row>
    <row r="33" spans="2:7" x14ac:dyDescent="0.35">
      <c r="B33" s="33" t="s">
        <v>27</v>
      </c>
      <c r="C33" s="33"/>
      <c r="D33" s="33"/>
      <c r="E33" s="33"/>
      <c r="F33" s="33"/>
      <c r="G33" s="33"/>
    </row>
  </sheetData>
  <mergeCells count="5">
    <mergeCell ref="B30:D30"/>
    <mergeCell ref="B33:G33"/>
    <mergeCell ref="E10:G10"/>
    <mergeCell ref="B10:C10"/>
    <mergeCell ref="A4:H4"/>
  </mergeCells>
  <dataValidations count="1">
    <dataValidation type="list" allowBlank="1" showInputMessage="1" showErrorMessage="1" sqref="E10" xr:uid="{D0FD3BF8-F805-4AA3-B44A-AF11B6F1F708}">
      <formula1>$K$8:$K$11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Kara Russell</dc:creator>
  <cp:lastModifiedBy>Andrew McGreal</cp:lastModifiedBy>
  <dcterms:created xsi:type="dcterms:W3CDTF">2019-10-31T12:54:46Z</dcterms:created>
  <dcterms:modified xsi:type="dcterms:W3CDTF">2024-09-25T15:34:27Z</dcterms:modified>
</cp:coreProperties>
</file>